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<sst xmlns="http://schemas.openxmlformats.org/spreadsheetml/2006/main" count="20" uniqueCount="15">
  <si>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pH</t>
  </si>
  <si>
    <t>SO2</t>
  </si>
  <si>
    <t>HSO3-</t>
  </si>
  <si>
    <t xml:space="preserve">FSO2 = </t>
  </si>
  <si>
    <t>pH=</t>
  </si>
  <si>
    <t>FSO2=</t>
  </si>
  <si>
    <t>SO2 =</t>
  </si>
  <si>
    <t xml:space="preserve"> &lt;--Enter Free SO2</t>
  </si>
  <si>
    <t xml:space="preserve"> &lt;--Enter pH</t>
  </si>
  <si>
    <t xml:space="preserve"> &lt;--Enter molecular SO2 required</t>
  </si>
  <si>
    <t xml:space="preserve"> Molecular SO2</t>
  </si>
  <si>
    <t xml:space="preserve"> Free SO2 required for desired molecular SO2</t>
  </si>
  <si>
    <t>*the very small amount of SO2 in the SO3= form at wine pH</t>
  </si>
  <si>
    <t>has been neglected for this spreadsheet.</t>
  </si>
  <si>
    <t xml:space="preserve">Free and Molecular SO2 as a Function of pH with pKa1 =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</si>
</sst>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6" sqref="F6"/>
    </sheetView>
  </sheetViews>
  <sheetFormatPr defaultColWidth="9.140625" defaultRowHeight="12.75"/>
  <sheetData>
    <row r="1" spans="1:7" ht="12.75">
      <c r="A1" s="6" t="s">
        <v>14</v>
      </c>
      <c r="G1">
        <v>1.8</v>
      </c>
    </row>
    <row r="3" spans="1:3" ht="12.75">
      <c r="A3" t="s">
        <v>3</v>
      </c>
      <c r="B3" s="1">
        <v>100</v>
      </c>
      <c r="C3" t="s">
        <v>7</v>
      </c>
    </row>
    <row r="4" spans="1:7" ht="12.75">
      <c r="A4" s="2" t="s">
        <v>0</v>
      </c>
      <c r="B4" s="2" t="s">
        <v>2</v>
      </c>
      <c r="C4" s="2" t="s">
        <v>1</v>
      </c>
      <c r="E4" t="s">
        <v>4</v>
      </c>
      <c r="F4" s="1">
        <v>3.3</v>
      </c>
      <c r="G4" t="s">
        <v>8</v>
      </c>
    </row>
    <row r="5" spans="1:7" ht="12.75">
      <c r="A5" s="2">
        <v>2.5</v>
      </c>
      <c r="B5" s="3">
        <f>+$B$3/(1+(1/(10^(A5-1.77))))</f>
        <v>84.30219644140362</v>
      </c>
      <c r="C5" s="3">
        <f>+$B$3-B5</f>
        <v>15.697803558596377</v>
      </c>
      <c r="E5" t="s">
        <v>5</v>
      </c>
      <c r="F5" s="1">
        <v>28</v>
      </c>
      <c r="G5" t="s">
        <v>7</v>
      </c>
    </row>
    <row r="6" spans="1:9" ht="12.75">
      <c r="A6" s="2">
        <v>2.6</v>
      </c>
      <c r="B6" s="3">
        <f>+$B$3/(1+(1/(10^(A6-1.77))))</f>
        <v>87.11477984045555</v>
      </c>
      <c r="C6" s="3">
        <f>+$B$3-B6</f>
        <v>12.885220159544446</v>
      </c>
      <c r="E6" t="s">
        <v>6</v>
      </c>
      <c r="F6" s="4">
        <f>+F5-F5/(1+(1/(10^(F4-G1))))</f>
        <v>0.8582960408880353</v>
      </c>
      <c r="G6" s="5" t="s">
        <v>10</v>
      </c>
      <c r="H6" s="5"/>
      <c r="I6" s="7"/>
    </row>
    <row r="7" spans="1:3" ht="12.75">
      <c r="A7" s="2">
        <v>2.7</v>
      </c>
      <c r="B7" s="3">
        <f aca="true" t="shared" si="0" ref="B7:B25">+$B$3/(1+(1/(10^(A7-1.77))))</f>
        <v>89.48627896440804</v>
      </c>
      <c r="C7" s="3">
        <f aca="true" t="shared" si="1" ref="C7:C25">+$B$3-B7</f>
        <v>10.513721035591956</v>
      </c>
    </row>
    <row r="8" spans="1:7" ht="12.75">
      <c r="A8" s="2">
        <v>2.8</v>
      </c>
      <c r="B8" s="3">
        <f t="shared" si="0"/>
        <v>91.46407579005127</v>
      </c>
      <c r="C8" s="3">
        <f t="shared" si="1"/>
        <v>8.535924209948732</v>
      </c>
      <c r="E8" t="s">
        <v>4</v>
      </c>
      <c r="F8">
        <v>3.2</v>
      </c>
      <c r="G8" t="s">
        <v>8</v>
      </c>
    </row>
    <row r="9" spans="1:7" ht="12.75">
      <c r="A9" s="2">
        <v>2.9</v>
      </c>
      <c r="B9" s="3">
        <f t="shared" si="0"/>
        <v>93.09851196318175</v>
      </c>
      <c r="C9" s="3">
        <f t="shared" si="1"/>
        <v>6.90148803681825</v>
      </c>
      <c r="E9" t="s">
        <v>6</v>
      </c>
      <c r="F9">
        <v>0.825</v>
      </c>
      <c r="G9" t="s">
        <v>9</v>
      </c>
    </row>
    <row r="10" spans="1:11" ht="12.75">
      <c r="A10" s="2">
        <v>3</v>
      </c>
      <c r="B10" s="3">
        <f t="shared" si="0"/>
        <v>94.43901832417966</v>
      </c>
      <c r="C10" s="3">
        <f t="shared" si="1"/>
        <v>5.560981675820344</v>
      </c>
      <c r="E10" t="s">
        <v>5</v>
      </c>
      <c r="F10" s="4">
        <f>+F9+F9*10^(F8-G1)</f>
        <v>21.548063059954043</v>
      </c>
      <c r="G10" s="5" t="s">
        <v>11</v>
      </c>
      <c r="H10" s="5"/>
      <c r="I10" s="5"/>
      <c r="J10" s="5"/>
      <c r="K10" s="5"/>
    </row>
    <row r="11" spans="1:3" ht="12.75">
      <c r="A11" s="2">
        <v>3.1</v>
      </c>
      <c r="B11" s="3">
        <f t="shared" si="0"/>
        <v>95.53164906282028</v>
      </c>
      <c r="C11" s="3">
        <f t="shared" si="1"/>
        <v>4.468350937179721</v>
      </c>
    </row>
    <row r="12" spans="1:5" ht="12.75">
      <c r="A12" s="2">
        <v>3.2</v>
      </c>
      <c r="B12" s="3">
        <f t="shared" si="0"/>
        <v>96.41774124186709</v>
      </c>
      <c r="C12" s="3">
        <f t="shared" si="1"/>
        <v>3.582258758132909</v>
      </c>
      <c r="E12" t="s">
        <v>12</v>
      </c>
    </row>
    <row r="13" spans="1:5" ht="12.75">
      <c r="A13" s="2">
        <v>3.3</v>
      </c>
      <c r="B13" s="3">
        <f t="shared" si="0"/>
        <v>97.13339041975821</v>
      </c>
      <c r="C13" s="3">
        <f t="shared" si="1"/>
        <v>2.8666095802417857</v>
      </c>
      <c r="E13" t="s">
        <v>13</v>
      </c>
    </row>
    <row r="14" spans="1:3" ht="12.75">
      <c r="A14" s="2">
        <v>3.4</v>
      </c>
      <c r="B14" s="3">
        <f t="shared" si="0"/>
        <v>97.7094665303013</v>
      </c>
      <c r="C14" s="3">
        <f t="shared" si="1"/>
        <v>2.290533469698701</v>
      </c>
    </row>
    <row r="15" spans="1:3" ht="12.75">
      <c r="A15" s="2">
        <v>3.5</v>
      </c>
      <c r="B15" s="3">
        <f t="shared" si="0"/>
        <v>98.17195269701807</v>
      </c>
      <c r="C15" s="3">
        <f t="shared" si="1"/>
        <v>1.828047302981929</v>
      </c>
    </row>
    <row r="16" spans="1:3" ht="12.75">
      <c r="A16" s="2">
        <v>3.6</v>
      </c>
      <c r="B16" s="3">
        <f t="shared" si="0"/>
        <v>98.54245035095258</v>
      </c>
      <c r="C16" s="3">
        <f t="shared" si="1"/>
        <v>1.4575496490474222</v>
      </c>
    </row>
    <row r="17" spans="1:3" ht="12.75">
      <c r="A17" s="2">
        <v>3.7</v>
      </c>
      <c r="B17" s="3">
        <f t="shared" si="0"/>
        <v>98.83874599003023</v>
      </c>
      <c r="C17" s="3">
        <f t="shared" si="1"/>
        <v>1.1612540099697668</v>
      </c>
    </row>
    <row r="18" spans="1:3" ht="12.75">
      <c r="A18" s="2">
        <v>3.8</v>
      </c>
      <c r="B18" s="3">
        <f t="shared" si="0"/>
        <v>99.07537480361454</v>
      </c>
      <c r="C18" s="3">
        <f t="shared" si="1"/>
        <v>0.9246251963854633</v>
      </c>
    </row>
    <row r="19" spans="1:3" ht="12.75">
      <c r="A19" s="2">
        <v>3.9</v>
      </c>
      <c r="B19" s="3">
        <f t="shared" si="0"/>
        <v>99.26414472918282</v>
      </c>
      <c r="C19" s="3">
        <f t="shared" si="1"/>
        <v>0.7358552708171828</v>
      </c>
    </row>
    <row r="20" spans="1:3" ht="12.75">
      <c r="A20" s="2">
        <v>4</v>
      </c>
      <c r="B20" s="3">
        <f t="shared" si="0"/>
        <v>99.41460341529213</v>
      </c>
      <c r="C20" s="3">
        <f t="shared" si="1"/>
        <v>0.5853965847078655</v>
      </c>
    </row>
    <row r="21" spans="1:3" ht="12.75">
      <c r="A21" s="2">
        <v>4.1</v>
      </c>
      <c r="B21" s="3">
        <f t="shared" si="0"/>
        <v>99.53444243504701</v>
      </c>
      <c r="C21" s="3">
        <f t="shared" si="1"/>
        <v>0.46555756495298795</v>
      </c>
    </row>
    <row r="22" spans="1:3" ht="12.75">
      <c r="A22" s="2">
        <v>4.2</v>
      </c>
      <c r="B22" s="3">
        <f t="shared" si="0"/>
        <v>99.62984004553768</v>
      </c>
      <c r="C22" s="3">
        <f t="shared" si="1"/>
        <v>0.3701599544623235</v>
      </c>
    </row>
    <row r="23" spans="1:3" ht="12.75">
      <c r="A23" s="2">
        <v>4.3</v>
      </c>
      <c r="B23" s="3">
        <f t="shared" si="0"/>
        <v>99.705747478091</v>
      </c>
      <c r="C23" s="3">
        <f t="shared" si="1"/>
        <v>0.29425252190900153</v>
      </c>
    </row>
    <row r="24" spans="1:3" ht="12.75">
      <c r="A24" s="2">
        <v>4.4</v>
      </c>
      <c r="B24" s="3">
        <f t="shared" si="0"/>
        <v>99.7661253741052</v>
      </c>
      <c r="C24" s="3">
        <f t="shared" si="1"/>
        <v>0.23387462589479924</v>
      </c>
    </row>
    <row r="25" spans="1:3" ht="12.75">
      <c r="A25" s="2">
        <v>4.5</v>
      </c>
      <c r="B25" s="3">
        <f t="shared" si="0"/>
        <v>99.81413737872997</v>
      </c>
      <c r="C25" s="3">
        <f t="shared" si="1"/>
        <v>0.18586262127003295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Parley</dc:creator>
  <cp:keywords/>
  <dc:description/>
  <cp:lastModifiedBy>zljepovi</cp:lastModifiedBy>
  <dcterms:created xsi:type="dcterms:W3CDTF">2001-03-13T19:22:45Z</dcterms:created>
  <dcterms:modified xsi:type="dcterms:W3CDTF">2006-10-17T18:26:35Z</dcterms:modified>
  <cp:category/>
  <cp:version/>
  <cp:contentType/>
  <cp:contentStatus/>
</cp:coreProperties>
</file>